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6495" windowHeight="787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D23" i="1"/>
  <c r="D15"/>
  <c r="C23"/>
  <c r="C17"/>
  <c r="C15"/>
  <c r="B15"/>
  <c r="B23"/>
  <c r="C22"/>
  <c r="D12"/>
  <c r="C12"/>
  <c r="C8"/>
  <c r="C43"/>
  <c r="B42"/>
  <c r="B12"/>
  <c r="B32"/>
  <c r="C33"/>
  <c r="B36"/>
  <c r="C37" s="1"/>
  <c r="C30"/>
  <c r="B28" s="1"/>
  <c r="C4"/>
  <c r="C5" s="1"/>
  <c r="D5" s="1"/>
  <c r="D3"/>
  <c r="C6" l="1"/>
  <c r="D6" s="1"/>
</calcChain>
</file>

<file path=xl/sharedStrings.xml><?xml version="1.0" encoding="utf-8"?>
<sst xmlns="http://schemas.openxmlformats.org/spreadsheetml/2006/main" count="52" uniqueCount="42">
  <si>
    <t>Descrizione</t>
  </si>
  <si>
    <t>Costo storico</t>
  </si>
  <si>
    <t xml:space="preserve">Fondo ammortamento </t>
  </si>
  <si>
    <t>Movimentazioni intervenute nlle voci Impianti e Macchinari</t>
  </si>
  <si>
    <t>Saldo</t>
  </si>
  <si>
    <t xml:space="preserve">valori di bilancio </t>
  </si>
  <si>
    <t>anno n+1</t>
  </si>
  <si>
    <t>ammortamento</t>
  </si>
  <si>
    <t>anno n+2</t>
  </si>
  <si>
    <t>valori di bilancio n+1</t>
  </si>
  <si>
    <t>permuta:</t>
  </si>
  <si>
    <t>storno del fondo ammortamento</t>
  </si>
  <si>
    <t>valore di cessione</t>
  </si>
  <si>
    <t>minus/plusvalenza</t>
  </si>
  <si>
    <t>acquisto</t>
  </si>
  <si>
    <t>costruzioni interne</t>
  </si>
  <si>
    <t>ammortamento 31/12/n+2</t>
  </si>
  <si>
    <t>valore 31/12/n+2</t>
  </si>
  <si>
    <t>f.do amm. Macchinari</t>
  </si>
  <si>
    <t>macchinari</t>
  </si>
  <si>
    <t>cred.comm.div.</t>
  </si>
  <si>
    <t>iva ns/debito</t>
  </si>
  <si>
    <t>iva ns/credito</t>
  </si>
  <si>
    <t>deb.v/forn.</t>
  </si>
  <si>
    <t>minusvalenza ordinaria</t>
  </si>
  <si>
    <t>lavori in economia</t>
  </si>
  <si>
    <t>amm. Macchinari</t>
  </si>
  <si>
    <t>saldo</t>
  </si>
  <si>
    <t>Bilancio a stati comparati</t>
  </si>
  <si>
    <t>Situazione patrimoniale</t>
  </si>
  <si>
    <t>n+1</t>
  </si>
  <si>
    <t>n+2</t>
  </si>
  <si>
    <t>b) immobilizzazioni</t>
  </si>
  <si>
    <t>II) materiali</t>
  </si>
  <si>
    <t>2) impianti e macchinari</t>
  </si>
  <si>
    <t>Situazione economica</t>
  </si>
  <si>
    <t>10) ammortamenti e svalutazioni</t>
  </si>
  <si>
    <t>b) immobilizzazioni materiali</t>
  </si>
  <si>
    <t>14) oneri diversi di gestione</t>
  </si>
  <si>
    <t>A) valore della produzione</t>
  </si>
  <si>
    <t>4)Incrementi di immobilizzazione per lavori interni</t>
  </si>
  <si>
    <t>B)costi della produzione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</si>
</sst>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2" borderId="0" xfId="0" applyNumberFormat="1" applyFill="1"/>
    <xf numFmtId="0" fontId="0" fillId="3" borderId="0" xfId="0" applyFill="1" applyAlignment="1">
      <alignment horizontal="center"/>
    </xf>
    <xf numFmtId="0" fontId="0" fillId="3" borderId="0" xfId="0" applyFill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8"/>
  <sheetViews>
    <sheetView tabSelected="1" topLeftCell="A31" workbookViewId="0">
      <selection activeCell="C50" sqref="C50"/>
    </sheetView>
  </sheetViews>
  <sheetFormatPr defaultRowHeight="15"/>
  <cols>
    <col min="1" max="1" width="47.140625" bestFit="1" customWidth="1"/>
    <col min="2" max="2" width="12.42578125" bestFit="1" customWidth="1"/>
    <col min="3" max="3" width="21.7109375" bestFit="1" customWidth="1"/>
    <col min="4" max="4" width="16.140625" bestFit="1" customWidth="1"/>
  </cols>
  <sheetData>
    <row r="1" spans="1:5">
      <c r="A1" s="3" t="s">
        <v>3</v>
      </c>
      <c r="B1" s="3"/>
      <c r="C1" s="3"/>
      <c r="D1" s="3"/>
      <c r="E1" s="4"/>
    </row>
    <row r="2" spans="1:5">
      <c r="A2" s="4" t="s">
        <v>0</v>
      </c>
      <c r="B2" s="4" t="s">
        <v>1</v>
      </c>
      <c r="C2" s="4" t="s">
        <v>2</v>
      </c>
      <c r="D2" s="4" t="s">
        <v>5</v>
      </c>
      <c r="E2" s="4"/>
    </row>
    <row r="3" spans="1:5">
      <c r="A3" s="4" t="s">
        <v>4</v>
      </c>
      <c r="B3" s="4">
        <v>120000</v>
      </c>
      <c r="C3" s="4">
        <v>12000</v>
      </c>
      <c r="D3" s="4">
        <f>B3-C3</f>
        <v>108000</v>
      </c>
      <c r="E3" s="4" t="s">
        <v>6</v>
      </c>
    </row>
    <row r="4" spans="1:5">
      <c r="A4" s="4" t="s">
        <v>4</v>
      </c>
      <c r="B4" s="4"/>
      <c r="C4" s="4">
        <f>B5*10/100</f>
        <v>12000</v>
      </c>
      <c r="D4" s="4"/>
      <c r="E4" s="4"/>
    </row>
    <row r="5" spans="1:5">
      <c r="A5" s="4" t="s">
        <v>7</v>
      </c>
      <c r="B5" s="4">
        <v>120000</v>
      </c>
      <c r="C5" s="4">
        <f>C3+C4</f>
        <v>24000</v>
      </c>
      <c r="D5" s="4">
        <f>B5-C5</f>
        <v>96000</v>
      </c>
      <c r="E5" s="4" t="s">
        <v>6</v>
      </c>
    </row>
    <row r="6" spans="1:5">
      <c r="A6" s="4"/>
      <c r="B6" s="4">
        <v>120000</v>
      </c>
      <c r="C6" s="4">
        <f>C4+C3</f>
        <v>24000</v>
      </c>
      <c r="D6" s="4">
        <f>B6-C6</f>
        <v>96000</v>
      </c>
      <c r="E6" s="4" t="s">
        <v>8</v>
      </c>
    </row>
    <row r="7" spans="1:5">
      <c r="A7" s="4"/>
      <c r="B7" s="4">
        <v>-4800</v>
      </c>
      <c r="C7" s="4">
        <v>-4800</v>
      </c>
      <c r="D7" s="4"/>
      <c r="E7" s="4"/>
    </row>
    <row r="8" spans="1:5">
      <c r="A8" s="4"/>
      <c r="B8" s="4">
        <v>-10000</v>
      </c>
      <c r="C8" s="4">
        <f>B42</f>
        <v>19600</v>
      </c>
      <c r="D8" s="4"/>
      <c r="E8" s="4"/>
    </row>
    <row r="9" spans="1:5">
      <c r="A9" s="4"/>
      <c r="B9" s="4">
        <v>-9200</v>
      </c>
      <c r="C9" s="4"/>
      <c r="D9" s="4"/>
      <c r="E9" s="4"/>
    </row>
    <row r="10" spans="1:5">
      <c r="A10" s="4"/>
      <c r="B10" s="4">
        <v>84000</v>
      </c>
      <c r="C10" s="4"/>
      <c r="D10" s="4"/>
      <c r="E10" s="4"/>
    </row>
    <row r="11" spans="1:5">
      <c r="A11" s="4"/>
      <c r="B11" s="4">
        <v>16000</v>
      </c>
      <c r="C11" s="4"/>
      <c r="D11" s="4"/>
      <c r="E11" s="4"/>
    </row>
    <row r="12" spans="1:5">
      <c r="A12" s="4" t="s">
        <v>27</v>
      </c>
      <c r="B12" s="4">
        <f>SUM(B6:B11)</f>
        <v>196000</v>
      </c>
      <c r="C12" s="4">
        <f>SUM(C6:C8)</f>
        <v>38800</v>
      </c>
      <c r="D12" s="4">
        <f>B12-C12</f>
        <v>157200</v>
      </c>
      <c r="E12" s="4" t="s">
        <v>8</v>
      </c>
    </row>
    <row r="15" spans="1:5">
      <c r="A15" s="1" t="s">
        <v>9</v>
      </c>
      <c r="B15" s="1">
        <f>B6</f>
        <v>120000</v>
      </c>
      <c r="C15" s="1">
        <f>C5</f>
        <v>24000</v>
      </c>
      <c r="D15" s="1">
        <f>D6</f>
        <v>96000</v>
      </c>
    </row>
    <row r="16" spans="1:5">
      <c r="A16" s="1" t="s">
        <v>10</v>
      </c>
      <c r="B16" s="1"/>
      <c r="C16" s="1"/>
      <c r="D16" s="1"/>
    </row>
    <row r="17" spans="1:4">
      <c r="A17" s="2" t="s">
        <v>11</v>
      </c>
      <c r="B17" s="1">
        <v>-4800</v>
      </c>
      <c r="C17" s="1">
        <f>-C26</f>
        <v>-4800</v>
      </c>
      <c r="D17" s="1"/>
    </row>
    <row r="18" spans="1:4">
      <c r="A18" s="2" t="s">
        <v>12</v>
      </c>
      <c r="B18" s="1">
        <v>-10000</v>
      </c>
      <c r="C18" s="1"/>
      <c r="D18" s="1"/>
    </row>
    <row r="19" spans="1:4">
      <c r="A19" s="2" t="s">
        <v>13</v>
      </c>
      <c r="B19" s="1">
        <v>-9200</v>
      </c>
      <c r="C19" s="1"/>
      <c r="D19" s="1"/>
    </row>
    <row r="20" spans="1:4">
      <c r="A20" s="2" t="s">
        <v>14</v>
      </c>
      <c r="B20" s="1">
        <v>84000</v>
      </c>
      <c r="C20" s="1"/>
      <c r="D20" s="1"/>
    </row>
    <row r="21" spans="1:4">
      <c r="A21" s="2" t="s">
        <v>15</v>
      </c>
      <c r="B21" s="1">
        <v>16000</v>
      </c>
      <c r="C21" s="1"/>
      <c r="D21" s="1"/>
    </row>
    <row r="22" spans="1:4">
      <c r="A22" s="2" t="s">
        <v>16</v>
      </c>
      <c r="B22" s="1"/>
      <c r="C22" s="1">
        <f>C43</f>
        <v>19600</v>
      </c>
      <c r="D22" s="1"/>
    </row>
    <row r="23" spans="1:4">
      <c r="A23" s="2" t="s">
        <v>17</v>
      </c>
      <c r="B23" s="1">
        <f>B15+B17+B18+B19+B20+B21</f>
        <v>196000</v>
      </c>
      <c r="C23" s="1">
        <f>C15+C17+C22</f>
        <v>38800</v>
      </c>
      <c r="D23" s="1">
        <f>B23-C23</f>
        <v>157200</v>
      </c>
    </row>
    <row r="25" spans="1:4">
      <c r="A25" t="s">
        <v>18</v>
      </c>
      <c r="B25">
        <v>4800</v>
      </c>
    </row>
    <row r="26" spans="1:4">
      <c r="A26" t="s">
        <v>19</v>
      </c>
      <c r="C26">
        <v>4800</v>
      </c>
    </row>
    <row r="28" spans="1:4">
      <c r="A28" t="s">
        <v>20</v>
      </c>
      <c r="B28">
        <f>C29+C30</f>
        <v>12200</v>
      </c>
    </row>
    <row r="29" spans="1:4">
      <c r="A29" t="s">
        <v>19</v>
      </c>
      <c r="C29">
        <v>10000</v>
      </c>
    </row>
    <row r="30" spans="1:4">
      <c r="A30" t="s">
        <v>21</v>
      </c>
      <c r="C30">
        <f>C29*22/100</f>
        <v>2200</v>
      </c>
    </row>
    <row r="32" spans="1:4">
      <c r="A32" t="s">
        <v>24</v>
      </c>
      <c r="B32">
        <f>24000-C26-C29</f>
        <v>9200</v>
      </c>
    </row>
    <row r="33" spans="1:3">
      <c r="A33" t="s">
        <v>19</v>
      </c>
      <c r="C33">
        <f>B32</f>
        <v>9200</v>
      </c>
    </row>
    <row r="35" spans="1:3">
      <c r="A35" t="s">
        <v>19</v>
      </c>
      <c r="B35">
        <v>84000</v>
      </c>
    </row>
    <row r="36" spans="1:3">
      <c r="A36" t="s">
        <v>22</v>
      </c>
      <c r="B36">
        <f>B35*22/100</f>
        <v>18480</v>
      </c>
    </row>
    <row r="37" spans="1:3">
      <c r="A37" t="s">
        <v>23</v>
      </c>
      <c r="C37">
        <f>B35+B36</f>
        <v>102480</v>
      </c>
    </row>
    <row r="39" spans="1:3">
      <c r="A39" t="s">
        <v>19</v>
      </c>
      <c r="B39">
        <v>16000</v>
      </c>
    </row>
    <row r="40" spans="1:3">
      <c r="A40" t="s">
        <v>25</v>
      </c>
      <c r="C40">
        <v>16000</v>
      </c>
    </row>
    <row r="42" spans="1:3">
      <c r="A42" t="s">
        <v>26</v>
      </c>
      <c r="B42">
        <f>B12*10/100</f>
        <v>19600</v>
      </c>
    </row>
    <row r="43" spans="1:3">
      <c r="A43" t="s">
        <v>18</v>
      </c>
      <c r="C43">
        <f>B42</f>
        <v>19600</v>
      </c>
    </row>
    <row r="45" spans="1:3">
      <c r="A45" t="s">
        <v>28</v>
      </c>
    </row>
    <row r="46" spans="1:3">
      <c r="A46" t="s">
        <v>29</v>
      </c>
      <c r="B46" t="s">
        <v>30</v>
      </c>
      <c r="C46" t="s">
        <v>31</v>
      </c>
    </row>
    <row r="47" spans="1:3">
      <c r="A47" t="s">
        <v>32</v>
      </c>
    </row>
    <row r="48" spans="1:3">
      <c r="A48" t="s">
        <v>33</v>
      </c>
    </row>
    <row r="49" spans="1:3">
      <c r="A49" t="s">
        <v>34</v>
      </c>
      <c r="B49">
        <v>96000</v>
      </c>
      <c r="C49">
        <v>157200</v>
      </c>
    </row>
    <row r="52" spans="1:3">
      <c r="A52" t="s">
        <v>35</v>
      </c>
      <c r="B52" t="s">
        <v>30</v>
      </c>
      <c r="C52" t="s">
        <v>31</v>
      </c>
    </row>
    <row r="53" spans="1:3">
      <c r="A53" t="s">
        <v>39</v>
      </c>
    </row>
    <row r="54" spans="1:3">
      <c r="A54" t="s">
        <v>40</v>
      </c>
      <c r="C54">
        <v>16000</v>
      </c>
    </row>
    <row r="55" spans="1:3">
      <c r="A55" t="s">
        <v>41</v>
      </c>
    </row>
    <row r="56" spans="1:3">
      <c r="A56" t="s">
        <v>36</v>
      </c>
    </row>
    <row r="57" spans="1:3">
      <c r="A57" t="s">
        <v>37</v>
      </c>
      <c r="B57">
        <v>12000</v>
      </c>
      <c r="C57">
        <v>19600</v>
      </c>
    </row>
    <row r="58" spans="1:3">
      <c r="A58" t="s">
        <v>38</v>
      </c>
      <c r="C58">
        <v>9200</v>
      </c>
    </row>
  </sheetData>
  <mergeCells count="1">
    <mergeCell ref="A1:D1"/>
  </mergeCells>
  <pageMargins left="0.7" right="0.7" top="0.75" bottom="0.75" header="0.3" footer="0.3"/>
  <pageSetup paperSize="9" orientation="portrait" r:id="rId1"/>
  <ignoredErrors>
    <ignoredError sqref="B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5D 2013-2014</dc:creator>
  <cp:lastModifiedBy>5D 2013-2014</cp:lastModifiedBy>
  <dcterms:created xsi:type="dcterms:W3CDTF">2013-12-17T09:16:38Z</dcterms:created>
  <dcterms:modified xsi:type="dcterms:W3CDTF">2013-12-17T10:57:49Z</dcterms:modified>
</cp:coreProperties>
</file>